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Proceso de acreditacion\Acreditacion 2018\"/>
    </mc:Choice>
  </mc:AlternateContent>
  <xr:revisionPtr revIDLastSave="0" documentId="10_ncr:8100000_{1C93D175-A8FD-4459-BA39-C255B25890DA}" xr6:coauthVersionLast="32" xr6:coauthVersionMax="32" xr10:uidLastSave="{00000000-0000-0000-0000-000000000000}"/>
  <bookViews>
    <workbookView xWindow="0" yWindow="0" windowWidth="19320" windowHeight="11760" tabRatio="500" xr2:uid="{00000000-000D-0000-FFFF-FFFF00000000}"/>
  </bookViews>
  <sheets>
    <sheet name="Matriz_autoevaluacion" sheetId="1" r:id="rId1"/>
    <sheet name="Resultados_Grafico" sheetId="3" r:id="rId2"/>
    <sheet name="Combo" sheetId="2" r:id="rId3"/>
  </sheets>
  <definedNames>
    <definedName name="_xlnm.Print_Area" localSheetId="0">Matriz_autoevaluacion!$A$21:$D$40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3" l="1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C26" i="3"/>
  <c r="C27" i="3"/>
  <c r="C28" i="3"/>
  <c r="C29" i="3"/>
  <c r="K4" i="3"/>
  <c r="C21" i="3"/>
  <c r="C22" i="3"/>
  <c r="C23" i="3"/>
  <c r="C24" i="3"/>
  <c r="C25" i="3"/>
  <c r="J4" i="3"/>
  <c r="C15" i="3"/>
  <c r="C17" i="3"/>
  <c r="C20" i="3"/>
  <c r="C16" i="3"/>
  <c r="C18" i="3"/>
  <c r="C19" i="3"/>
  <c r="I4" i="3"/>
  <c r="C5" i="3"/>
  <c r="C6" i="3"/>
  <c r="C7" i="3"/>
  <c r="C8" i="3"/>
  <c r="C9" i="3"/>
  <c r="C10" i="3"/>
  <c r="C11" i="3"/>
  <c r="C12" i="3"/>
  <c r="C13" i="3"/>
  <c r="C14" i="3"/>
  <c r="H4" i="3"/>
  <c r="C2" i="3"/>
  <c r="C3" i="3"/>
  <c r="C4" i="3"/>
  <c r="G4" i="3"/>
  <c r="K3" i="3"/>
  <c r="J3" i="3"/>
  <c r="H3" i="3"/>
  <c r="G3" i="3"/>
  <c r="G2" i="3"/>
  <c r="I3" i="3"/>
  <c r="K2" i="3"/>
  <c r="J2" i="3"/>
  <c r="I2" i="3"/>
  <c r="H2" i="3"/>
</calcChain>
</file>

<file path=xl/sharedStrings.xml><?xml version="1.0" encoding="utf-8"?>
<sst xmlns="http://schemas.openxmlformats.org/spreadsheetml/2006/main" count="78" uniqueCount="68">
  <si>
    <t>Principios</t>
  </si>
  <si>
    <t>Número</t>
  </si>
  <si>
    <t>III. Desarrollo de competencias sociales y profesionales:</t>
  </si>
  <si>
    <t>IV. Colaboración con las empresas:</t>
  </si>
  <si>
    <t>V.  Trabajo en Red:</t>
  </si>
  <si>
    <t>Dispone de los medios financieros, estructurales y humanos necesarios, para garantizar la continuidad de la intervención con dichos jóvenes.</t>
  </si>
  <si>
    <t>Desea disponer de un marco legal que propicie el reconocimiento y la homologación de este modelo y sus acciones educativas y formativas.</t>
  </si>
  <si>
    <t>Requiere del compromiso voluntario del joven a participar.</t>
  </si>
  <si>
    <t>Ofrece a los jóvenes un marco educativo mediante la puesta en marcha de itinerarios educativos personalizados con fórmulas pedagógicas atractivas, innovadoras, participativas e inclusivas que alternen la formación y el trabajo.</t>
  </si>
  <si>
    <t>Promueve el éxito de estos jóvenes en programas formativos alternativos a los que el sistema educativo les ha proporcionado durante sus años de escolarización ordinaria.</t>
  </si>
  <si>
    <t>Propicia las mismas oportunidades para los y las jóvenes.</t>
  </si>
  <si>
    <t xml:space="preserve"> Origina una intervención educativa acompañada de iniciativas integrales que mejoren la situación de las familias y de ellos mismos (caso de menores no acompañados e inmigrantes en general, por ejemplo).</t>
  </si>
  <si>
    <t>Desarrolla planes de trabajo individualizados abiertos y flexibles de educación-formación-inserción.</t>
  </si>
  <si>
    <t>Trabaja, partiendo de la particularidad de cada joven y mediante el vínculo educativo, su responsabilización para con su situación y futuro personal.</t>
  </si>
  <si>
    <t xml:space="preserve"> Promueve la formación de personas autónomas, justas, tolerantes y solidarias, transmitiendo valores tales como la igualdad de género, la sensibilidad medioambiental, la participación comunitaria y la inclusión social.</t>
  </si>
  <si>
    <t>Debe contribuir a la adecuación continua entre los intereses de los jóvenes y las necesidades del mercado de trabajo concreto.</t>
  </si>
  <si>
    <t>Coordina la intervención de su alumnado con otros agentes sociales, educativos y de salud del territorio.</t>
  </si>
  <si>
    <t>Comparte con el resto de E2O de la Red Nacional sus experiencias, diseñando estrategias de futuro y estableciendo planes de trabajo en cooperación con la Administración.</t>
  </si>
  <si>
    <t>Principios imprescindibles para la acreditación</t>
  </si>
  <si>
    <t>Evidencias</t>
  </si>
  <si>
    <t>Categoría</t>
  </si>
  <si>
    <t>I. Reconocimiento de las Administraciones públicas:</t>
  </si>
  <si>
    <t>Trabaja en programas financiados y supervisados por la Administración local, regional y estatal correspondiente, destinados a mejorar las aptitudes y competencias profesionales y personales de los jóvenes.</t>
  </si>
  <si>
    <t>Considera la formación profesional asociada al Sistema Nacional de Cualificaciones Profesionales (SNCP) como un elemento clave en la integración social de los jóvenes.</t>
  </si>
  <si>
    <t>Diseña y realiza propuestas pedagógicas para la adquisición de competencias clave.</t>
  </si>
  <si>
    <t>Categorías</t>
  </si>
  <si>
    <t>Excelente</t>
  </si>
  <si>
    <t>Bueno</t>
  </si>
  <si>
    <t>Suficiente</t>
  </si>
  <si>
    <t>Insuficiente</t>
  </si>
  <si>
    <t>No Cumple</t>
  </si>
  <si>
    <t>MATRIZ DE AUTOEVALUACION E2O ESPAÑA</t>
  </si>
  <si>
    <t xml:space="preserve">Responsable: </t>
  </si>
  <si>
    <t xml:space="preserve">Unidad de Acreditación: </t>
  </si>
  <si>
    <t>Fecha:</t>
  </si>
  <si>
    <t>Observaciones</t>
  </si>
  <si>
    <t>II. Objetivo: favorecer la integración profesional y social duradera</t>
  </si>
  <si>
    <t>Identifica las necesidades específicas de cada alumno/a para crear un itinerario formativo individualizado que favorezca su integración social y profesional.</t>
  </si>
  <si>
    <t xml:space="preserve"> Favorece el retorno al sistema educativo reglado y/o la transición de los jóvenes al mundo laboral.</t>
  </si>
  <si>
    <t>Ofrece a los jóvenes recursos de orientación y acompañamiento antes, durante y después de su paso por la E2O.</t>
  </si>
  <si>
    <t xml:space="preserve"> Se dispone de un sistema de protección de menores de edad y de personas en situación de vulnerabilidad que garantiza una protección adecuada a estos colectivos en las actividades desarrolladas en la entidad.</t>
  </si>
  <si>
    <t>Promueve la obtención de las competenciassocio-personales y técnico-profesionales necesarias para conseguir una inserción de calidad en nuestra sociedad. Esta formación ha de ir adaptándose a las necesidades de cada joven y a las del mercado laboral y las que la sociedad demanda en cada momento.</t>
  </si>
  <si>
    <t xml:space="preserve"> Trabaja las competencias relacionadas con oficios en consonancia con las necesidades del mercado de trabajo, teniendo en cuenta la estructura del Sistema Nacional de Cualificaciones Profesionales (SNCP).</t>
  </si>
  <si>
    <t>Entiende a la empresa como parte fundamental y necesaria, invitándola a participar e involucrarse en todas las fases y/o procesos, con el fin de hacerla co-partícipe en la búsqueda de resultados exitosos para los jóvenes.</t>
  </si>
  <si>
    <t>Debe trabajar en la sensibilización de las empresas, facilitándoles fórmulas de Responsabilidad Social Corporativa (RSC) y promoviendo el voluntariado corporativo.</t>
  </si>
  <si>
    <t>Pretende que la empresa participe en el diseño y desarrollo de las propuestas educativas y formativas de los jóvenes.</t>
  </si>
  <si>
    <t>Configura la realización de prácticas no laborales y la Formación Profesional en colaboración con las empresas (en alternancia) como elementos esenciales en el itinerario de formación de aquellos alumnos y alumnas que carecen de experiencia profesional.</t>
  </si>
  <si>
    <t>Trabaja con un enfoque comunitario, compartiendo con el resto de entidades y administraciones de su entorno, especialmente con los servicios sociales comunitarios, la intervención con los jóvenes, sus avances, inquietudes, proyectos futuros, etc., de manera que la acción colectiva contribuya a un trabajo más fructífero.</t>
  </si>
  <si>
    <t>Propicia iniciar la intervención con menores de 15 años enactuaciones diferentes a la E2O.</t>
  </si>
  <si>
    <t>Indicadores</t>
  </si>
  <si>
    <t>Valor</t>
  </si>
  <si>
    <t>Ejes</t>
  </si>
  <si>
    <t>Administraciones</t>
  </si>
  <si>
    <t>Integración social</t>
  </si>
  <si>
    <t>Desarrollo de competencias</t>
  </si>
  <si>
    <t>Empresas</t>
  </si>
  <si>
    <t>Redes</t>
  </si>
  <si>
    <t>Porcentaje Escala</t>
  </si>
  <si>
    <t>Valor total</t>
  </si>
  <si>
    <t>Indicador complementario</t>
  </si>
  <si>
    <t>E</t>
  </si>
  <si>
    <t>B</t>
  </si>
  <si>
    <t>S</t>
  </si>
  <si>
    <t>I</t>
  </si>
  <si>
    <t>NC</t>
  </si>
  <si>
    <t>Indicador mínimo</t>
  </si>
  <si>
    <t>Resultado</t>
  </si>
  <si>
    <t>Para rellenar esta matriz es necesario consultar la versión actualizada del proceso de acreditación disponible a través de la web www.e2oespana.org, y especifícamente la Escala (pagína 19 a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</si>
</sst>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Franklin Gothic Boo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660066"/>
      <name val="Franklin Gothic Book"/>
      <family val="2"/>
    </font>
    <font>
      <b/>
      <sz val="20"/>
      <name val="Franklin Gothic Book"/>
      <family val="2"/>
    </font>
    <font>
      <b/>
      <sz val="16"/>
      <color theme="0"/>
      <name val="Franklin Gothic Book"/>
      <family val="2"/>
    </font>
    <font>
      <b/>
      <i/>
      <sz val="12"/>
      <color theme="1"/>
      <name val="Franklin Gothic Book"/>
    </font>
    <font>
      <b/>
      <sz val="36"/>
      <color rgb="FF002060"/>
      <name val="Franklin Gothic Book"/>
      <family val="2"/>
    </font>
    <font>
      <b/>
      <sz val="14"/>
      <name val="Franklin Gothic Book"/>
      <family val="2"/>
    </font>
    <font>
      <sz val="10"/>
      <color theme="1"/>
      <name val="Franklin Gothic Book"/>
      <family val="2"/>
    </font>
    <font>
      <sz val="10"/>
      <name val="Franklin Gothic Book"/>
      <family val="2"/>
    </font>
    <font>
      <b/>
      <sz val="10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1" xfId="0" applyFill="1" applyBorder="1"/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6" borderId="6" xfId="0" applyFont="1" applyFill="1" applyBorder="1" applyAlignment="1" applyProtection="1">
      <alignment horizontal="left" vertical="center" wrapText="1"/>
    </xf>
    <xf numFmtId="0" fontId="11" fillId="6" borderId="7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" fillId="0" borderId="0" xfId="15"/>
    <xf numFmtId="0" fontId="1" fillId="0" borderId="1" xfId="15" applyFont="1" applyBorder="1" applyAlignment="1">
      <alignment horizontal="center"/>
    </xf>
    <xf numFmtId="0" fontId="14" fillId="0" borderId="1" xfId="15" applyFont="1" applyBorder="1"/>
    <xf numFmtId="0" fontId="1" fillId="0" borderId="1" xfId="15" applyBorder="1" applyAlignment="1">
      <alignment horizontal="center"/>
    </xf>
    <xf numFmtId="9" fontId="0" fillId="0" borderId="0" xfId="16" applyFont="1" applyAlignment="1">
      <alignment horizontal="center"/>
    </xf>
    <xf numFmtId="0" fontId="1" fillId="0" borderId="0" xfId="15" applyAlignment="1">
      <alignment horizontal="center"/>
    </xf>
    <xf numFmtId="0" fontId="1" fillId="0" borderId="1" xfId="15" applyBorder="1" applyAlignment="1">
      <alignment horizontal="center" vertical="center" wrapText="1"/>
    </xf>
    <xf numFmtId="0" fontId="1" fillId="0" borderId="1" xfId="15" applyBorder="1"/>
    <xf numFmtId="0" fontId="1" fillId="3" borderId="1" xfId="15" applyFill="1" applyBorder="1" applyAlignment="1">
      <alignment horizontal="center" vertical="center" wrapText="1"/>
    </xf>
    <xf numFmtId="0" fontId="14" fillId="0" borderId="3" xfId="15" applyFont="1" applyBorder="1" applyAlignment="1">
      <alignment horizontal="center"/>
    </xf>
    <xf numFmtId="0" fontId="1" fillId="0" borderId="17" xfId="15" applyBorder="1" applyAlignment="1">
      <alignment horizontal="center"/>
    </xf>
    <xf numFmtId="0" fontId="1" fillId="0" borderId="19" xfId="15" applyBorder="1" applyAlignment="1">
      <alignment horizontal="center"/>
    </xf>
    <xf numFmtId="0" fontId="1" fillId="3" borderId="5" xfId="15" applyFill="1" applyBorder="1" applyAlignment="1">
      <alignment horizontal="center"/>
    </xf>
    <xf numFmtId="0" fontId="1" fillId="3" borderId="11" xfId="15" applyFill="1" applyBorder="1" applyAlignment="1">
      <alignment horizontal="center"/>
    </xf>
    <xf numFmtId="0" fontId="1" fillId="3" borderId="6" xfId="15" applyFill="1" applyBorder="1" applyAlignment="1">
      <alignment horizontal="center"/>
    </xf>
    <xf numFmtId="0" fontId="1" fillId="3" borderId="12" xfId="15" applyFill="1" applyBorder="1" applyAlignment="1">
      <alignment horizontal="center"/>
    </xf>
    <xf numFmtId="0" fontId="1" fillId="3" borderId="17" xfId="15" applyFill="1" applyBorder="1" applyAlignment="1">
      <alignment horizontal="center"/>
    </xf>
    <xf numFmtId="0" fontId="1" fillId="3" borderId="19" xfId="15" applyFill="1" applyBorder="1" applyAlignment="1">
      <alignment horizontal="center"/>
    </xf>
    <xf numFmtId="0" fontId="1" fillId="0" borderId="5" xfId="15" applyBorder="1" applyAlignment="1">
      <alignment horizontal="center"/>
    </xf>
    <xf numFmtId="0" fontId="1" fillId="0" borderId="11" xfId="15" applyBorder="1" applyAlignment="1">
      <alignment horizontal="center"/>
    </xf>
    <xf numFmtId="0" fontId="1" fillId="0" borderId="6" xfId="15" applyBorder="1" applyAlignment="1">
      <alignment horizontal="center"/>
    </xf>
    <xf numFmtId="0" fontId="1" fillId="0" borderId="12" xfId="15" applyBorder="1" applyAlignment="1">
      <alignment horizontal="center"/>
    </xf>
    <xf numFmtId="0" fontId="1" fillId="0" borderId="0" xfId="15" applyBorder="1" applyAlignment="1">
      <alignment horizontal="center" vertical="center" wrapText="1"/>
    </xf>
    <xf numFmtId="0" fontId="1" fillId="0" borderId="18" xfId="15" applyBorder="1" applyAlignment="1" applyProtection="1">
      <alignment horizontal="center"/>
    </xf>
    <xf numFmtId="0" fontId="1" fillId="3" borderId="1" xfId="15" applyFill="1" applyBorder="1" applyAlignment="1" applyProtection="1">
      <alignment horizontal="center"/>
    </xf>
    <xf numFmtId="0" fontId="1" fillId="3" borderId="7" xfId="15" applyFill="1" applyBorder="1" applyAlignment="1" applyProtection="1">
      <alignment horizontal="center"/>
    </xf>
    <xf numFmtId="0" fontId="1" fillId="3" borderId="18" xfId="15" applyFill="1" applyBorder="1" applyAlignment="1" applyProtection="1">
      <alignment horizontal="center"/>
    </xf>
    <xf numFmtId="0" fontId="1" fillId="0" borderId="7" xfId="15" applyBorder="1" applyAlignment="1" applyProtection="1">
      <alignment horizontal="center"/>
    </xf>
    <xf numFmtId="0" fontId="1" fillId="0" borderId="1" xfId="15" applyBorder="1" applyAlignment="1" applyProtection="1">
      <alignment horizontal="center"/>
    </xf>
    <xf numFmtId="0" fontId="10" fillId="5" borderId="5" xfId="0" applyFont="1" applyFill="1" applyBorder="1" applyAlignment="1" applyProtection="1">
      <alignment horizontal="left" vertical="center" wrapText="1"/>
    </xf>
    <xf numFmtId="0" fontId="10" fillId="5" borderId="1" xfId="0" applyFont="1" applyFill="1" applyBorder="1" applyAlignment="1" applyProtection="1">
      <alignment horizontal="left" vertical="center" wrapText="1"/>
    </xf>
    <xf numFmtId="0" fontId="10" fillId="5" borderId="11" xfId="0" applyFont="1" applyFill="1" applyBorder="1" applyAlignment="1" applyProtection="1">
      <alignment horizontal="left" vertical="center" wrapText="1"/>
    </xf>
    <xf numFmtId="0" fontId="10" fillId="3" borderId="8" xfId="0" applyFont="1" applyFill="1" applyBorder="1" applyAlignment="1" applyProtection="1">
      <alignment horizontal="left"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0" fontId="9" fillId="6" borderId="10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1" fillId="0" borderId="1" xfId="15" applyBorder="1" applyAlignment="1">
      <alignment horizontal="center" vertical="center" wrapText="1"/>
    </xf>
    <xf numFmtId="0" fontId="1" fillId="3" borderId="1" xfId="15" applyFill="1" applyBorder="1" applyAlignment="1">
      <alignment horizontal="center" vertical="center" wrapText="1"/>
    </xf>
    <xf numFmtId="0" fontId="1" fillId="0" borderId="4" xfId="15" applyBorder="1" applyAlignment="1" applyProtection="1">
      <alignment horizontal="center"/>
    </xf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  <cellStyle name="Normal 2" xfId="15" xr:uid="{00000000-0005-0000-0000-00000F000000}"/>
    <cellStyle name="Porcentual 2" xfId="16" xr:uid="{00000000-0005-0000-0000-000010000000}"/>
  </cellStyles>
  <dxfs count="9"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33CC33"/>
        </patternFill>
      </fill>
    </dxf>
    <dxf>
      <font>
        <b/>
        <i val="0"/>
      </font>
      <fill>
        <patternFill>
          <bgColor rgb="FF33CC33"/>
        </patternFill>
      </fill>
    </dxf>
    <dxf>
      <font>
        <b/>
        <i val="0"/>
      </font>
      <fill>
        <patternFill>
          <bgColor rgb="FF33CC33"/>
        </patternFill>
      </fill>
    </dxf>
  </dxfs>
  <tableStyles count="0" defaultTableStyle="TableStyleMedium9" defaultPivotStyle="PivotStyleMedium4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13156003415903"/>
          <c:y val="9.6993063954780065E-2"/>
          <c:w val="0.55447197015461014"/>
          <c:h val="0.8200689490616162"/>
        </c:manualLayout>
      </c:layout>
      <c:radarChart>
        <c:radarStyle val="marker"/>
        <c:varyColors val="0"/>
        <c:ser>
          <c:idx val="0"/>
          <c:order val="0"/>
          <c:tx>
            <c:strRef>
              <c:f>Resultados_Grafico!$F$2</c:f>
              <c:strCache>
                <c:ptCount val="1"/>
                <c:pt idx="0">
                  <c:v>Porcentaje Escala</c:v>
                </c:pt>
              </c:strCache>
            </c:strRef>
          </c:tx>
          <c:dLbls>
            <c:dLbl>
              <c:idx val="0"/>
              <c:layout>
                <c:manualLayout>
                  <c:x val="-4.4444444444444502E-2"/>
                  <c:y val="6.269592476489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99-4615-AE59-2D61EA84CA09}"/>
                </c:ext>
              </c:extLst>
            </c:dLbl>
            <c:dLbl>
              <c:idx val="1"/>
              <c:layout>
                <c:manualLayout>
                  <c:x val="-3.3986928104575181E-2"/>
                  <c:y val="-2.5078369905956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99-4615-AE59-2D61EA84CA09}"/>
                </c:ext>
              </c:extLst>
            </c:dLbl>
            <c:dLbl>
              <c:idx val="2"/>
              <c:layout>
                <c:manualLayout>
                  <c:x val="7.8431372549019624E-3"/>
                  <c:y val="-0.121212121212121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99-4615-AE59-2D61EA84CA09}"/>
                </c:ext>
              </c:extLst>
            </c:dLbl>
            <c:dLbl>
              <c:idx val="3"/>
              <c:layout>
                <c:manualLayout>
                  <c:x val="-1.3071895424836603E-2"/>
                  <c:y val="-8.7774294670846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99-4615-AE59-2D61EA84CA09}"/>
                </c:ext>
              </c:extLst>
            </c:dLbl>
            <c:dLbl>
              <c:idx val="4"/>
              <c:layout>
                <c:manualLayout>
                  <c:x val="0.109803921568627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99-4615-AE59-2D61EA84CA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Resultados_Grafico!$G$1:$K$1</c:f>
              <c:strCache>
                <c:ptCount val="5"/>
                <c:pt idx="0">
                  <c:v>Administraciones</c:v>
                </c:pt>
                <c:pt idx="1">
                  <c:v>Integración social</c:v>
                </c:pt>
                <c:pt idx="2">
                  <c:v>Desarrollo de competencias</c:v>
                </c:pt>
                <c:pt idx="3">
                  <c:v>Empresas</c:v>
                </c:pt>
                <c:pt idx="4">
                  <c:v>Redes</c:v>
                </c:pt>
              </c:strCache>
            </c:strRef>
          </c:cat>
          <c:val>
            <c:numRef>
              <c:f>Resultados_Grafico!$G$2:$K$2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99-4615-AE59-2D61EA84C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62880"/>
        <c:axId val="101964416"/>
      </c:radarChart>
      <c:catAx>
        <c:axId val="1019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 i="0" baseline="0"/>
            </a:pPr>
            <a:endParaRPr lang="es-ES"/>
          </a:p>
        </c:txPr>
        <c:crossAx val="101964416"/>
        <c:crosses val="autoZero"/>
        <c:auto val="1"/>
        <c:lblAlgn val="ctr"/>
        <c:lblOffset val="100"/>
        <c:noMultiLvlLbl val="0"/>
      </c:catAx>
      <c:valAx>
        <c:axId val="101964416"/>
        <c:scaling>
          <c:orientation val="minMax"/>
          <c:max val="1"/>
          <c:min val="0"/>
        </c:scaling>
        <c:delete val="0"/>
        <c:axPos val="l"/>
        <c:majorGridlines>
          <c:spPr>
            <a:ln cmpd="dbl"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shape">
                  <a:fillToRect l="50000" t="50000" r="50000" b="50000"/>
                </a:path>
                <a:tileRect/>
              </a:gradFill>
            </a:ln>
          </c:spPr>
        </c:majorGridlines>
        <c:numFmt formatCode="0%" sourceLinked="1"/>
        <c:majorTickMark val="cross"/>
        <c:minorTickMark val="none"/>
        <c:tickLblPos val="none"/>
        <c:spPr>
          <a:ln w="19050" cmpd="sng">
            <a:solidFill>
              <a:schemeClr val="tx2">
                <a:lumMod val="60000"/>
                <a:lumOff val="40000"/>
              </a:schemeClr>
            </a:solidFill>
          </a:ln>
        </c:spPr>
        <c:crossAx val="10196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101600</xdr:rowOff>
    </xdr:from>
    <xdr:to>
      <xdr:col>0</xdr:col>
      <xdr:colOff>1255584</xdr:colOff>
      <xdr:row>0</xdr:row>
      <xdr:rowOff>1204784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01600"/>
          <a:ext cx="1103184" cy="11031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5</xdr:row>
      <xdr:rowOff>38101</xdr:rowOff>
    </xdr:from>
    <xdr:to>
      <xdr:col>8</xdr:col>
      <xdr:colOff>1571625</xdr:colOff>
      <xdr:row>22</xdr:row>
      <xdr:rowOff>19051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topLeftCell="A2" zoomScale="70" zoomScaleNormal="70" workbookViewId="0">
      <selection activeCell="H8" sqref="H8"/>
    </sheetView>
  </sheetViews>
  <sheetFormatPr baseColWidth="10" defaultColWidth="10.875" defaultRowHeight="16.5" x14ac:dyDescent="0.25"/>
  <cols>
    <col min="1" max="1" width="78.875" style="4" customWidth="1"/>
    <col min="2" max="3" width="15.625" style="5" customWidth="1"/>
    <col min="4" max="4" width="44.625" style="5" customWidth="1"/>
    <col min="5" max="5" width="52.125" style="2" customWidth="1"/>
    <col min="6" max="16384" width="10.875" style="2"/>
  </cols>
  <sheetData>
    <row r="1" spans="1:5" ht="101.1" customHeight="1" x14ac:dyDescent="0.25">
      <c r="A1" s="62" t="s">
        <v>31</v>
      </c>
      <c r="B1" s="63"/>
      <c r="C1" s="63"/>
      <c r="D1" s="63"/>
      <c r="E1" s="63"/>
    </row>
    <row r="2" spans="1:5" ht="29.25" customHeight="1" x14ac:dyDescent="0.25">
      <c r="A2" s="8" t="s">
        <v>33</v>
      </c>
      <c r="B2" s="60" t="s">
        <v>32</v>
      </c>
      <c r="C2" s="61"/>
      <c r="D2" s="64"/>
      <c r="E2" s="65"/>
    </row>
    <row r="3" spans="1:5" ht="29.25" customHeight="1" x14ac:dyDescent="0.25">
      <c r="A3" s="7"/>
      <c r="B3" s="60" t="s">
        <v>34</v>
      </c>
      <c r="C3" s="61"/>
      <c r="D3" s="64"/>
      <c r="E3" s="65"/>
    </row>
    <row r="4" spans="1:5" ht="35.25" customHeight="1" thickBot="1" x14ac:dyDescent="0.3">
      <c r="A4" s="66" t="s">
        <v>67</v>
      </c>
      <c r="B4" s="67"/>
      <c r="C4" s="67"/>
      <c r="D4" s="67"/>
      <c r="E4" s="67"/>
    </row>
    <row r="5" spans="1:5" s="3" customFormat="1" ht="21" x14ac:dyDescent="0.25">
      <c r="A5" s="24" t="s">
        <v>0</v>
      </c>
      <c r="B5" s="25" t="s">
        <v>1</v>
      </c>
      <c r="C5" s="25" t="s">
        <v>20</v>
      </c>
      <c r="D5" s="25" t="s">
        <v>19</v>
      </c>
      <c r="E5" s="26" t="s">
        <v>35</v>
      </c>
    </row>
    <row r="6" spans="1:5" ht="63" customHeight="1" x14ac:dyDescent="0.25">
      <c r="A6" s="57" t="s">
        <v>21</v>
      </c>
      <c r="B6" s="58"/>
      <c r="C6" s="58"/>
      <c r="D6" s="58"/>
      <c r="E6" s="59"/>
    </row>
    <row r="7" spans="1:5" ht="63" customHeight="1" x14ac:dyDescent="0.25">
      <c r="A7" s="9" t="s">
        <v>22</v>
      </c>
      <c r="B7" s="10">
        <v>101</v>
      </c>
      <c r="C7" s="23"/>
      <c r="D7" s="15"/>
      <c r="E7" s="19"/>
    </row>
    <row r="8" spans="1:5" ht="63" customHeight="1" x14ac:dyDescent="0.25">
      <c r="A8" s="11" t="s">
        <v>5</v>
      </c>
      <c r="B8" s="12">
        <v>102</v>
      </c>
      <c r="C8" s="23"/>
      <c r="D8" s="15"/>
      <c r="E8" s="19"/>
    </row>
    <row r="9" spans="1:5" ht="63" customHeight="1" x14ac:dyDescent="0.25">
      <c r="A9" s="11" t="s">
        <v>6</v>
      </c>
      <c r="B9" s="12">
        <v>103</v>
      </c>
      <c r="C9" s="23"/>
      <c r="D9" s="15"/>
      <c r="E9" s="19"/>
    </row>
    <row r="10" spans="1:5" ht="63" customHeight="1" x14ac:dyDescent="0.25">
      <c r="A10" s="57" t="s">
        <v>36</v>
      </c>
      <c r="B10" s="58"/>
      <c r="C10" s="58"/>
      <c r="D10" s="58"/>
      <c r="E10" s="59"/>
    </row>
    <row r="11" spans="1:5" ht="63" customHeight="1" x14ac:dyDescent="0.25">
      <c r="A11" s="11" t="s">
        <v>7</v>
      </c>
      <c r="B11" s="12">
        <v>201</v>
      </c>
      <c r="C11" s="23"/>
      <c r="D11" s="15"/>
      <c r="E11" s="19"/>
    </row>
    <row r="12" spans="1:5" ht="63" customHeight="1" x14ac:dyDescent="0.25">
      <c r="A12" s="11" t="s">
        <v>8</v>
      </c>
      <c r="B12" s="12">
        <v>203</v>
      </c>
      <c r="C12" s="23"/>
      <c r="D12" s="15"/>
      <c r="E12" s="19"/>
    </row>
    <row r="13" spans="1:5" ht="63" customHeight="1" x14ac:dyDescent="0.25">
      <c r="A13" s="9" t="s">
        <v>37</v>
      </c>
      <c r="B13" s="10">
        <v>204</v>
      </c>
      <c r="C13" s="23"/>
      <c r="D13" s="15"/>
      <c r="E13" s="19"/>
    </row>
    <row r="14" spans="1:5" ht="63" customHeight="1" x14ac:dyDescent="0.25">
      <c r="A14" s="11" t="s">
        <v>9</v>
      </c>
      <c r="B14" s="12">
        <v>205</v>
      </c>
      <c r="C14" s="23"/>
      <c r="D14" s="15"/>
      <c r="E14" s="19"/>
    </row>
    <row r="15" spans="1:5" ht="63" customHeight="1" x14ac:dyDescent="0.25">
      <c r="A15" s="11" t="s">
        <v>38</v>
      </c>
      <c r="B15" s="12">
        <v>206</v>
      </c>
      <c r="C15" s="23"/>
      <c r="D15" s="15"/>
      <c r="E15" s="19"/>
    </row>
    <row r="16" spans="1:5" ht="63" customHeight="1" x14ac:dyDescent="0.25">
      <c r="A16" s="13" t="s">
        <v>23</v>
      </c>
      <c r="B16" s="10">
        <v>207</v>
      </c>
      <c r="C16" s="23"/>
      <c r="D16" s="15"/>
      <c r="E16" s="19"/>
    </row>
    <row r="17" spans="1:5" ht="63" customHeight="1" x14ac:dyDescent="0.25">
      <c r="A17" s="11" t="s">
        <v>39</v>
      </c>
      <c r="B17" s="12">
        <v>208</v>
      </c>
      <c r="C17" s="23"/>
      <c r="D17" s="15"/>
      <c r="E17" s="19"/>
    </row>
    <row r="18" spans="1:5" ht="63" customHeight="1" x14ac:dyDescent="0.25">
      <c r="A18" s="11" t="s">
        <v>10</v>
      </c>
      <c r="B18" s="12">
        <v>209</v>
      </c>
      <c r="C18" s="23"/>
      <c r="D18" s="15"/>
      <c r="E18" s="19"/>
    </row>
    <row r="19" spans="1:5" ht="63" customHeight="1" x14ac:dyDescent="0.25">
      <c r="A19" s="9" t="s">
        <v>11</v>
      </c>
      <c r="B19" s="10">
        <v>210</v>
      </c>
      <c r="C19" s="23"/>
      <c r="D19" s="15"/>
      <c r="E19" s="19"/>
    </row>
    <row r="20" spans="1:5" ht="63" customHeight="1" x14ac:dyDescent="0.25">
      <c r="A20" s="9" t="s">
        <v>40</v>
      </c>
      <c r="B20" s="10">
        <v>211</v>
      </c>
      <c r="C20" s="23"/>
      <c r="D20" s="15"/>
      <c r="E20" s="19"/>
    </row>
    <row r="21" spans="1:5" ht="63" customHeight="1" x14ac:dyDescent="0.25">
      <c r="A21" s="57" t="s">
        <v>2</v>
      </c>
      <c r="B21" s="58"/>
      <c r="C21" s="58"/>
      <c r="D21" s="58"/>
      <c r="E21" s="59"/>
    </row>
    <row r="22" spans="1:5" ht="63" customHeight="1" x14ac:dyDescent="0.25">
      <c r="A22" s="9" t="s">
        <v>41</v>
      </c>
      <c r="B22" s="10">
        <v>301</v>
      </c>
      <c r="C22" s="23"/>
      <c r="D22" s="15"/>
      <c r="E22" s="19"/>
    </row>
    <row r="23" spans="1:5" ht="63" customHeight="1" x14ac:dyDescent="0.25">
      <c r="A23" s="11" t="s">
        <v>12</v>
      </c>
      <c r="B23" s="12">
        <v>302</v>
      </c>
      <c r="C23" s="23"/>
      <c r="D23" s="15"/>
      <c r="E23" s="19"/>
    </row>
    <row r="24" spans="1:5" ht="63" customHeight="1" x14ac:dyDescent="0.25">
      <c r="A24" s="9" t="s">
        <v>24</v>
      </c>
      <c r="B24" s="10">
        <v>303</v>
      </c>
      <c r="C24" s="23"/>
      <c r="D24" s="15"/>
      <c r="E24" s="19"/>
    </row>
    <row r="25" spans="1:5" ht="63" customHeight="1" x14ac:dyDescent="0.25">
      <c r="A25" s="11" t="s">
        <v>42</v>
      </c>
      <c r="B25" s="12">
        <v>304</v>
      </c>
      <c r="C25" s="23"/>
      <c r="D25" s="15"/>
      <c r="E25" s="19"/>
    </row>
    <row r="26" spans="1:5" ht="63" customHeight="1" x14ac:dyDescent="0.25">
      <c r="A26" s="11" t="s">
        <v>13</v>
      </c>
      <c r="B26" s="12">
        <v>305</v>
      </c>
      <c r="C26" s="23"/>
      <c r="D26" s="15"/>
      <c r="E26" s="19"/>
    </row>
    <row r="27" spans="1:5" ht="63" customHeight="1" x14ac:dyDescent="0.25">
      <c r="A27" s="9" t="s">
        <v>14</v>
      </c>
      <c r="B27" s="10">
        <v>306</v>
      </c>
      <c r="C27" s="23"/>
      <c r="D27" s="15"/>
      <c r="E27" s="19"/>
    </row>
    <row r="28" spans="1:5" ht="63" customHeight="1" x14ac:dyDescent="0.25">
      <c r="A28" s="57" t="s">
        <v>3</v>
      </c>
      <c r="B28" s="58"/>
      <c r="C28" s="58"/>
      <c r="D28" s="58"/>
      <c r="E28" s="59"/>
    </row>
    <row r="29" spans="1:5" ht="63" customHeight="1" x14ac:dyDescent="0.25">
      <c r="A29" s="11" t="s">
        <v>43</v>
      </c>
      <c r="B29" s="12">
        <v>401</v>
      </c>
      <c r="C29" s="23"/>
      <c r="D29" s="15"/>
      <c r="E29" s="19"/>
    </row>
    <row r="30" spans="1:5" ht="63" customHeight="1" x14ac:dyDescent="0.25">
      <c r="A30" s="9" t="s">
        <v>15</v>
      </c>
      <c r="B30" s="10">
        <v>402</v>
      </c>
      <c r="C30" s="23"/>
      <c r="D30" s="15"/>
      <c r="E30" s="19"/>
    </row>
    <row r="31" spans="1:5" ht="63" customHeight="1" x14ac:dyDescent="0.25">
      <c r="A31" s="13" t="s">
        <v>44</v>
      </c>
      <c r="B31" s="14">
        <v>403</v>
      </c>
      <c r="C31" s="23"/>
      <c r="D31" s="15"/>
      <c r="E31" s="19"/>
    </row>
    <row r="32" spans="1:5" ht="63" customHeight="1" x14ac:dyDescent="0.25">
      <c r="A32" s="9" t="s">
        <v>45</v>
      </c>
      <c r="B32" s="10">
        <v>404</v>
      </c>
      <c r="C32" s="23"/>
      <c r="D32" s="15"/>
      <c r="E32" s="19"/>
    </row>
    <row r="33" spans="1:5" ht="63" customHeight="1" x14ac:dyDescent="0.25">
      <c r="A33" s="11" t="s">
        <v>46</v>
      </c>
      <c r="B33" s="12">
        <v>405</v>
      </c>
      <c r="C33" s="23"/>
      <c r="D33" s="15"/>
      <c r="E33" s="19"/>
    </row>
    <row r="34" spans="1:5" ht="63" customHeight="1" x14ac:dyDescent="0.25">
      <c r="A34" s="57" t="s">
        <v>4</v>
      </c>
      <c r="B34" s="58"/>
      <c r="C34" s="58"/>
      <c r="D34" s="58"/>
      <c r="E34" s="59"/>
    </row>
    <row r="35" spans="1:5" ht="63" customHeight="1" x14ac:dyDescent="0.25">
      <c r="A35" s="11" t="s">
        <v>16</v>
      </c>
      <c r="B35" s="12">
        <v>501</v>
      </c>
      <c r="C35" s="23"/>
      <c r="D35" s="15"/>
      <c r="E35" s="19"/>
    </row>
    <row r="36" spans="1:5" ht="63" customHeight="1" x14ac:dyDescent="0.25">
      <c r="A36" s="18" t="s">
        <v>47</v>
      </c>
      <c r="B36" s="12">
        <v>502</v>
      </c>
      <c r="C36" s="23"/>
      <c r="D36" s="15"/>
      <c r="E36" s="19"/>
    </row>
    <row r="37" spans="1:5" ht="63" customHeight="1" x14ac:dyDescent="0.25">
      <c r="A37" s="11" t="s">
        <v>17</v>
      </c>
      <c r="B37" s="12">
        <v>503</v>
      </c>
      <c r="C37" s="23"/>
      <c r="D37" s="15"/>
      <c r="E37" s="19"/>
    </row>
    <row r="38" spans="1:5" ht="63" customHeight="1" thickBot="1" x14ac:dyDescent="0.3">
      <c r="A38" s="21" t="s">
        <v>48</v>
      </c>
      <c r="B38" s="22">
        <v>504</v>
      </c>
      <c r="C38" s="27"/>
      <c r="D38" s="16"/>
      <c r="E38" s="20"/>
    </row>
    <row r="40" spans="1:5" ht="60" customHeight="1" x14ac:dyDescent="0.25">
      <c r="B40" s="6"/>
      <c r="C40" s="17" t="s">
        <v>18</v>
      </c>
    </row>
  </sheetData>
  <sheetProtection algorithmName="SHA-512" hashValue="43WqUHLXBhi6oapw3uuatf56FCApFcSpzmKWxnM02Q2sd1KU7Te7P2HGFrQB7jCHWflWEg1MKmM1tEPx54yhAw==" saltValue="5LY8Y5oNcCPICFaBQQkIGQ==" spinCount="100000" sheet="1" objects="1" scenarios="1"/>
  <mergeCells count="11">
    <mergeCell ref="A1:E1"/>
    <mergeCell ref="D2:E2"/>
    <mergeCell ref="D3:E3"/>
    <mergeCell ref="A4:E4"/>
    <mergeCell ref="A21:E21"/>
    <mergeCell ref="A28:E28"/>
    <mergeCell ref="A34:E34"/>
    <mergeCell ref="B2:C2"/>
    <mergeCell ref="B3:C3"/>
    <mergeCell ref="A6:E6"/>
    <mergeCell ref="A10:E10"/>
  </mergeCells>
  <conditionalFormatting sqref="C8:C9 C11:C12 C14:C15 C17:C18 C23 C25:C26 C29 C33 C35:C37">
    <cfRule type="containsText" dxfId="8" priority="1" operator="containsText" text="Excelente">
      <formula>NOT(ISERROR(SEARCH("Excelente",C8)))</formula>
    </cfRule>
    <cfRule type="containsText" dxfId="7" priority="2" operator="containsText" text="Bueno">
      <formula>NOT(ISERROR(SEARCH("Bueno",C8)))</formula>
    </cfRule>
    <cfRule type="beginsWith" dxfId="6" priority="63" operator="beginsWith" text="Suficiente">
      <formula>LEFT(C8,LEN("Suficiente"))="Suficiente"</formula>
    </cfRule>
    <cfRule type="containsText" dxfId="5" priority="65" operator="containsText" text="No cumple">
      <formula>NOT(ISERROR(SEARCH("No cumple",C8)))</formula>
    </cfRule>
    <cfRule type="beginsWith" dxfId="4" priority="64" operator="beginsWith" text="Insuficiente">
      <formula>LEFT(C8,LEN("Insuficiente"))="Insuficiente"</formula>
    </cfRule>
  </conditionalFormatting>
  <conditionalFormatting sqref="C7 C13 C16 C19 C20 C22 C24 C27 C30 C31 C32 C38">
    <cfRule type="beginsWith" dxfId="3" priority="66" operator="beginsWith" text="Insuficiente">
      <formula>LEFT(C7,LEN("Insuficiente"))="Insuficiente"</formula>
    </cfRule>
    <cfRule type="beginsWith" dxfId="2" priority="68" operator="beginsWith" text="No cumple">
      <formula>LEFT(C7,LEN("No cumple"))="No cumple"</formula>
    </cfRule>
  </conditionalFormatting>
  <pageMargins left="0.39370078740157483" right="0.39370078740157483" top="0.62992125984251968" bottom="0.62992125984251968" header="0.51181102362204722" footer="0.51181102362204722"/>
  <pageSetup paperSize="9" scale="34" orientation="landscape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Combo!$A$2:$A$6</xm:f>
          </x14:formula1>
          <xm:sqref>C29:C33 C11:C20 C22:C27 C7:C9 C35:C38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workbookViewId="0">
      <selection activeCell="E16" sqref="E16"/>
    </sheetView>
  </sheetViews>
  <sheetFormatPr baseColWidth="10" defaultRowHeight="15" x14ac:dyDescent="0.25"/>
  <cols>
    <col min="1" max="1" width="14.625" style="28" customWidth="1"/>
    <col min="2" max="2" width="6.125" style="28" customWidth="1"/>
    <col min="3" max="5" width="11" style="28"/>
    <col min="6" max="6" width="22.625" style="28" bestFit="1" customWidth="1"/>
    <col min="7" max="8" width="14.5" style="28" bestFit="1" customWidth="1"/>
    <col min="9" max="9" width="22.625" style="28" bestFit="1" customWidth="1"/>
    <col min="10" max="10" width="9.875" style="28" customWidth="1"/>
    <col min="11" max="11" width="9" style="28" customWidth="1"/>
    <col min="12" max="16384" width="11" style="28"/>
  </cols>
  <sheetData>
    <row r="1" spans="1:11" ht="15.75" thickBot="1" x14ac:dyDescent="0.3">
      <c r="A1" s="37" t="s">
        <v>49</v>
      </c>
      <c r="B1" s="37"/>
      <c r="C1" s="37" t="s">
        <v>50</v>
      </c>
      <c r="F1" s="29" t="s">
        <v>51</v>
      </c>
      <c r="G1" s="30" t="s">
        <v>52</v>
      </c>
      <c r="H1" s="30" t="s">
        <v>53</v>
      </c>
      <c r="I1" s="30" t="s">
        <v>54</v>
      </c>
      <c r="J1" s="30" t="s">
        <v>55</v>
      </c>
      <c r="K1" s="30" t="s">
        <v>56</v>
      </c>
    </row>
    <row r="2" spans="1:11" ht="15.75" x14ac:dyDescent="0.25">
      <c r="A2" s="38">
        <v>101</v>
      </c>
      <c r="B2" s="51" t="e">
        <f>VLOOKUP(Matriz_autoevaluacion!C7,Combo!$A$2:$B$6,2,0)</f>
        <v>#N/A</v>
      </c>
      <c r="C2" s="39" t="e">
        <f>VLOOKUP(B2,B31:C35,2,0)</f>
        <v>#N/A</v>
      </c>
      <c r="F2" s="31" t="s">
        <v>57</v>
      </c>
      <c r="G2" s="32" t="e">
        <f>G4/G3</f>
        <v>#N/A</v>
      </c>
      <c r="H2" s="32" t="e">
        <f>H4/H3</f>
        <v>#N/A</v>
      </c>
      <c r="I2" s="32" t="e">
        <f>I4/I3</f>
        <v>#N/A</v>
      </c>
      <c r="J2" s="32" t="e">
        <f>J4/J3</f>
        <v>#N/A</v>
      </c>
      <c r="K2" s="32" t="e">
        <f>K4/K3</f>
        <v>#N/A</v>
      </c>
    </row>
    <row r="3" spans="1:11" x14ac:dyDescent="0.25">
      <c r="A3" s="40">
        <v>102</v>
      </c>
      <c r="B3" s="52" t="e">
        <f>VLOOKUP(Matriz_autoevaluacion!C8,Combo!$A$2:$B$6,2,0)</f>
        <v>#N/A</v>
      </c>
      <c r="C3" s="41" t="e">
        <f>VLOOKUP(B3,B37:C41,2,0)</f>
        <v>#N/A</v>
      </c>
      <c r="F3" s="29" t="s">
        <v>58</v>
      </c>
      <c r="G3" s="33">
        <f>(6*2)+(4*1)</f>
        <v>16</v>
      </c>
      <c r="H3" s="33">
        <f>(6*6)+(4*4)</f>
        <v>52</v>
      </c>
      <c r="I3" s="33">
        <f>(6*3)+(4*3)</f>
        <v>30</v>
      </c>
      <c r="J3" s="33">
        <f>(6*2)+(4*3)</f>
        <v>24</v>
      </c>
      <c r="K3" s="33">
        <f>(6*3)+(4*1)</f>
        <v>22</v>
      </c>
    </row>
    <row r="4" spans="1:11" ht="15.75" thickBot="1" x14ac:dyDescent="0.3">
      <c r="A4" s="42">
        <v>103</v>
      </c>
      <c r="B4" s="53" t="e">
        <f>VLOOKUP(Matriz_autoevaluacion!C9,Combo!$A$2:$B$6,2,0)</f>
        <v>#N/A</v>
      </c>
      <c r="C4" s="43" t="e">
        <f>VLOOKUP(B4,B37:C41,2,0)</f>
        <v>#N/A</v>
      </c>
      <c r="F4" s="31" t="s">
        <v>66</v>
      </c>
      <c r="G4" s="33" t="e">
        <f>SUM(C2:C4)</f>
        <v>#N/A</v>
      </c>
      <c r="H4" s="33" t="e">
        <f>SUM(C5:C14)</f>
        <v>#N/A</v>
      </c>
      <c r="I4" s="33" t="e">
        <f>SUM(C15:C20)</f>
        <v>#N/A</v>
      </c>
      <c r="J4" s="33" t="e">
        <f>SUM(C21:C25)</f>
        <v>#N/A</v>
      </c>
      <c r="K4" s="33" t="e">
        <f>SUM(C26:C29)</f>
        <v>#N/A</v>
      </c>
    </row>
    <row r="5" spans="1:11" x14ac:dyDescent="0.25">
      <c r="A5" s="44">
        <v>201</v>
      </c>
      <c r="B5" s="54" t="e">
        <f>VLOOKUP(Matriz_autoevaluacion!C11,Combo!$A$2:$B$6,2,0)</f>
        <v>#N/A</v>
      </c>
      <c r="C5" s="45" t="e">
        <f>VLOOKUP(B5,B37:C41,2,0)</f>
        <v>#N/A</v>
      </c>
    </row>
    <row r="6" spans="1:11" x14ac:dyDescent="0.25">
      <c r="A6" s="40">
        <v>203</v>
      </c>
      <c r="B6" s="52" t="e">
        <f>VLOOKUP(Matriz_autoevaluacion!C12,Combo!$A$2:$B$6,2,0)</f>
        <v>#N/A</v>
      </c>
      <c r="C6" s="41" t="e">
        <f>VLOOKUP(B6,B37:C41,2,0)</f>
        <v>#N/A</v>
      </c>
    </row>
    <row r="7" spans="1:11" x14ac:dyDescent="0.25">
      <c r="A7" s="46">
        <v>204</v>
      </c>
      <c r="B7" s="70" t="e">
        <f>VLOOKUP(Matriz_autoevaluacion!C13,Combo!$A$2:$B$6,2,0)</f>
        <v>#N/A</v>
      </c>
      <c r="C7" s="47" t="e">
        <f>VLOOKUP(B7,B31:C35,2,0)</f>
        <v>#N/A</v>
      </c>
    </row>
    <row r="8" spans="1:11" x14ac:dyDescent="0.25">
      <c r="A8" s="40">
        <v>205</v>
      </c>
      <c r="B8" s="52" t="e">
        <f>VLOOKUP(Matriz_autoevaluacion!C14,Combo!$A$2:$B$6,2,0)</f>
        <v>#N/A</v>
      </c>
      <c r="C8" s="41" t="e">
        <f>VLOOKUP(B8,B37:C41,2,0)</f>
        <v>#N/A</v>
      </c>
    </row>
    <row r="9" spans="1:11" x14ac:dyDescent="0.25">
      <c r="A9" s="40">
        <v>206</v>
      </c>
      <c r="B9" s="52" t="e">
        <f>VLOOKUP(Matriz_autoevaluacion!C15,Combo!$A$2:$B$6,2,0)</f>
        <v>#N/A</v>
      </c>
      <c r="C9" s="41" t="e">
        <f>VLOOKUP(B9,B37:C41,2,0)</f>
        <v>#N/A</v>
      </c>
    </row>
    <row r="10" spans="1:11" x14ac:dyDescent="0.25">
      <c r="A10" s="46">
        <v>207</v>
      </c>
      <c r="B10" s="70" t="e">
        <f>VLOOKUP(Matriz_autoevaluacion!C16,Combo!$A$2:$B$6,2,0)</f>
        <v>#N/A</v>
      </c>
      <c r="C10" s="47" t="e">
        <f>VLOOKUP(B10,B31:C35,2,0)</f>
        <v>#N/A</v>
      </c>
    </row>
    <row r="11" spans="1:11" x14ac:dyDescent="0.25">
      <c r="A11" s="40">
        <v>208</v>
      </c>
      <c r="B11" s="52" t="e">
        <f>VLOOKUP(Matriz_autoevaluacion!C17,Combo!$A$2:$B$6,2,0)</f>
        <v>#N/A</v>
      </c>
      <c r="C11" s="41" t="e">
        <f>VLOOKUP(B11,B37:C41,2,0)</f>
        <v>#N/A</v>
      </c>
    </row>
    <row r="12" spans="1:11" x14ac:dyDescent="0.25">
      <c r="A12" s="40">
        <v>209</v>
      </c>
      <c r="B12" s="52" t="e">
        <f>VLOOKUP(Matriz_autoevaluacion!C18,Combo!$A$2:$B$6,2,0)</f>
        <v>#N/A</v>
      </c>
      <c r="C12" s="41" t="e">
        <f>VLOOKUP(B12,B37:C41,2,0)</f>
        <v>#N/A</v>
      </c>
    </row>
    <row r="13" spans="1:11" x14ac:dyDescent="0.25">
      <c r="A13" s="46">
        <v>210</v>
      </c>
      <c r="B13" s="70" t="e">
        <f>VLOOKUP(Matriz_autoevaluacion!C19,Combo!$A$2:$B$6,2,0)</f>
        <v>#N/A</v>
      </c>
      <c r="C13" s="47" t="e">
        <f>VLOOKUP(B13,B31:C35,2,0)</f>
        <v>#N/A</v>
      </c>
    </row>
    <row r="14" spans="1:11" ht="15.75" thickBot="1" x14ac:dyDescent="0.3">
      <c r="A14" s="48">
        <v>211</v>
      </c>
      <c r="B14" s="55" t="e">
        <f>VLOOKUP(Matriz_autoevaluacion!C20,Combo!$A$2:$B$6,2,0)</f>
        <v>#N/A</v>
      </c>
      <c r="C14" s="49" t="e">
        <f>VLOOKUP(B14,B31:C35,2,0)</f>
        <v>#N/A</v>
      </c>
    </row>
    <row r="15" spans="1:11" x14ac:dyDescent="0.25">
      <c r="A15" s="38">
        <v>301</v>
      </c>
      <c r="B15" s="51" t="e">
        <f>VLOOKUP(Matriz_autoevaluacion!C22,Combo!$A$2:$B$6,2,0)</f>
        <v>#N/A</v>
      </c>
      <c r="C15" s="39" t="e">
        <f>VLOOKUP(B15,B31:C35,2,0)</f>
        <v>#N/A</v>
      </c>
    </row>
    <row r="16" spans="1:11" x14ac:dyDescent="0.25">
      <c r="A16" s="40">
        <v>302</v>
      </c>
      <c r="B16" s="52" t="e">
        <f>VLOOKUP(Matriz_autoevaluacion!C23,Combo!$A$2:$B$6,2,0)</f>
        <v>#N/A</v>
      </c>
      <c r="C16" s="41" t="e">
        <f>VLOOKUP(B16,B37:C41,2,0)</f>
        <v>#N/A</v>
      </c>
    </row>
    <row r="17" spans="1:3" x14ac:dyDescent="0.25">
      <c r="A17" s="46">
        <v>303</v>
      </c>
      <c r="B17" s="56" t="e">
        <f>VLOOKUP(Matriz_autoevaluacion!C24,Combo!$A$2:$B$6,2,0)</f>
        <v>#N/A</v>
      </c>
      <c r="C17" s="47" t="e">
        <f>VLOOKUP(B17,B31:C35,2,0)</f>
        <v>#N/A</v>
      </c>
    </row>
    <row r="18" spans="1:3" x14ac:dyDescent="0.25">
      <c r="A18" s="40">
        <v>304</v>
      </c>
      <c r="B18" s="52" t="e">
        <f>VLOOKUP(Matriz_autoevaluacion!C25,Combo!$A$2:$B$6,2,0)</f>
        <v>#N/A</v>
      </c>
      <c r="C18" s="41" t="e">
        <f>VLOOKUP(B18,B37:C41,2,0)</f>
        <v>#N/A</v>
      </c>
    </row>
    <row r="19" spans="1:3" x14ac:dyDescent="0.25">
      <c r="A19" s="40">
        <v>305</v>
      </c>
      <c r="B19" s="52" t="e">
        <f>VLOOKUP(Matriz_autoevaluacion!C26,Combo!$A$2:$B$6,2,0)</f>
        <v>#N/A</v>
      </c>
      <c r="C19" s="41" t="e">
        <f>VLOOKUP(B19,B37:C41,2,0)</f>
        <v>#N/A</v>
      </c>
    </row>
    <row r="20" spans="1:3" ht="15.75" thickBot="1" x14ac:dyDescent="0.3">
      <c r="A20" s="48">
        <v>306</v>
      </c>
      <c r="B20" s="55" t="e">
        <f>VLOOKUP(Matriz_autoevaluacion!C27,Combo!$A$2:$B$6,2,0)</f>
        <v>#N/A</v>
      </c>
      <c r="C20" s="49" t="e">
        <f>VLOOKUP(B20,B31:C35,2,0)</f>
        <v>#N/A</v>
      </c>
    </row>
    <row r="21" spans="1:3" x14ac:dyDescent="0.25">
      <c r="A21" s="44">
        <v>401</v>
      </c>
      <c r="B21" s="54" t="e">
        <f>VLOOKUP(Matriz_autoevaluacion!C29,Combo!$A$2:$B$6,2,0)</f>
        <v>#N/A</v>
      </c>
      <c r="C21" s="45" t="e">
        <f>VLOOKUP(B21,B37:C41,2,0)</f>
        <v>#N/A</v>
      </c>
    </row>
    <row r="22" spans="1:3" x14ac:dyDescent="0.25">
      <c r="A22" s="46">
        <v>402</v>
      </c>
      <c r="B22" s="56" t="e">
        <f>VLOOKUP(Matriz_autoevaluacion!C30,Combo!$A$2:$B$6,2,0)</f>
        <v>#N/A</v>
      </c>
      <c r="C22" s="47" t="e">
        <f>VLOOKUP(B22,B31:C35,2,0)</f>
        <v>#N/A</v>
      </c>
    </row>
    <row r="23" spans="1:3" x14ac:dyDescent="0.25">
      <c r="A23" s="46">
        <v>403</v>
      </c>
      <c r="B23" s="56" t="e">
        <f>VLOOKUP(Matriz_autoevaluacion!C31,Combo!$A$2:$B$6,2,0)</f>
        <v>#N/A</v>
      </c>
      <c r="C23" s="47" t="e">
        <f>VLOOKUP(B23,B31:C35,2,0)</f>
        <v>#N/A</v>
      </c>
    </row>
    <row r="24" spans="1:3" x14ac:dyDescent="0.25">
      <c r="A24" s="46">
        <v>404</v>
      </c>
      <c r="B24" s="56" t="e">
        <f>VLOOKUP(Matriz_autoevaluacion!C32,Combo!$A$2:$B$6,2,0)</f>
        <v>#N/A</v>
      </c>
      <c r="C24" s="47" t="e">
        <f>VLOOKUP(B24,B31:C35,2,0)</f>
        <v>#N/A</v>
      </c>
    </row>
    <row r="25" spans="1:3" ht="15.75" thickBot="1" x14ac:dyDescent="0.3">
      <c r="A25" s="42">
        <v>405</v>
      </c>
      <c r="B25" s="53" t="e">
        <f>VLOOKUP(Matriz_autoevaluacion!C33,Combo!$A$2:$B$6,2,0)</f>
        <v>#N/A</v>
      </c>
      <c r="C25" s="43" t="e">
        <f>VLOOKUP(B25,B37:C41,2,0)</f>
        <v>#N/A</v>
      </c>
    </row>
    <row r="26" spans="1:3" x14ac:dyDescent="0.25">
      <c r="A26" s="44">
        <v>501</v>
      </c>
      <c r="B26" s="54" t="e">
        <f>VLOOKUP(Matriz_autoevaluacion!C35,Combo!$A$2:$B$6,2,0)</f>
        <v>#N/A</v>
      </c>
      <c r="C26" s="45" t="e">
        <f>VLOOKUP(B26,B37:C41,2,0)</f>
        <v>#N/A</v>
      </c>
    </row>
    <row r="27" spans="1:3" x14ac:dyDescent="0.25">
      <c r="A27" s="40">
        <v>502</v>
      </c>
      <c r="B27" s="52" t="e">
        <f>VLOOKUP(Matriz_autoevaluacion!C36,Combo!$A$2:$B$6,2,0)</f>
        <v>#N/A</v>
      </c>
      <c r="C27" s="41" t="e">
        <f>VLOOKUP(B27,B37:C41,2,0)</f>
        <v>#N/A</v>
      </c>
    </row>
    <row r="28" spans="1:3" x14ac:dyDescent="0.25">
      <c r="A28" s="40">
        <v>503</v>
      </c>
      <c r="B28" s="52" t="e">
        <f>VLOOKUP(Matriz_autoevaluacion!C37,Combo!$A$2:$B$6,2,0)</f>
        <v>#N/A</v>
      </c>
      <c r="C28" s="41" t="e">
        <f>VLOOKUP(B28,B37:C41,2,0)</f>
        <v>#N/A</v>
      </c>
    </row>
    <row r="29" spans="1:3" ht="15.75" thickBot="1" x14ac:dyDescent="0.3">
      <c r="A29" s="48">
        <v>504</v>
      </c>
      <c r="B29" s="55" t="e">
        <f>VLOOKUP(Matriz_autoevaluacion!C38,Combo!$A$2:$B$6,2,0)</f>
        <v>#N/A</v>
      </c>
      <c r="C29" s="49" t="e">
        <f>VLOOKUP(B29,B31:C35,2,0)</f>
        <v>#N/A</v>
      </c>
    </row>
    <row r="31" spans="1:3" x14ac:dyDescent="0.25">
      <c r="A31" s="68" t="s">
        <v>59</v>
      </c>
      <c r="B31" s="34" t="s">
        <v>60</v>
      </c>
      <c r="C31" s="35">
        <v>4</v>
      </c>
    </row>
    <row r="32" spans="1:3" x14ac:dyDescent="0.25">
      <c r="A32" s="68"/>
      <c r="B32" s="34" t="s">
        <v>61</v>
      </c>
      <c r="C32" s="35">
        <v>3</v>
      </c>
    </row>
    <row r="33" spans="1:3" x14ac:dyDescent="0.25">
      <c r="A33" s="68"/>
      <c r="B33" s="34" t="s">
        <v>62</v>
      </c>
      <c r="C33" s="35">
        <v>2</v>
      </c>
    </row>
    <row r="34" spans="1:3" x14ac:dyDescent="0.25">
      <c r="A34" s="68"/>
      <c r="B34" s="34" t="s">
        <v>63</v>
      </c>
      <c r="C34" s="35">
        <v>1</v>
      </c>
    </row>
    <row r="35" spans="1:3" x14ac:dyDescent="0.25">
      <c r="A35" s="68"/>
      <c r="B35" s="34" t="s">
        <v>64</v>
      </c>
      <c r="C35" s="35">
        <v>0</v>
      </c>
    </row>
    <row r="37" spans="1:3" x14ac:dyDescent="0.25">
      <c r="A37" s="69" t="s">
        <v>65</v>
      </c>
      <c r="B37" s="36" t="s">
        <v>60</v>
      </c>
      <c r="C37" s="35">
        <v>6</v>
      </c>
    </row>
    <row r="38" spans="1:3" x14ac:dyDescent="0.25">
      <c r="A38" s="69"/>
      <c r="B38" s="36" t="s">
        <v>61</v>
      </c>
      <c r="C38" s="35">
        <v>4</v>
      </c>
    </row>
    <row r="39" spans="1:3" x14ac:dyDescent="0.25">
      <c r="A39" s="69"/>
      <c r="B39" s="36" t="s">
        <v>62</v>
      </c>
      <c r="C39" s="35">
        <v>3</v>
      </c>
    </row>
    <row r="40" spans="1:3" x14ac:dyDescent="0.25">
      <c r="A40" s="69"/>
      <c r="B40" s="36" t="s">
        <v>63</v>
      </c>
      <c r="C40" s="35">
        <v>2</v>
      </c>
    </row>
    <row r="41" spans="1:3" x14ac:dyDescent="0.25">
      <c r="A41" s="69"/>
      <c r="B41" s="36" t="s">
        <v>64</v>
      </c>
      <c r="C41" s="35">
        <v>0</v>
      </c>
    </row>
  </sheetData>
  <sheetProtection algorithmName="SHA-512" hashValue="C4nI0uRApcaFRz2MUNkEiQLZjXjvvkZqPikTqsNa18ONqG+HfeWh/ZQWU5QrpS2XN+FDfYoP3KvZqz1yN4A/qQ==" saltValue="B2bggWinqeuMT7gYWZvWHg==" spinCount="100000" sheet="1" objects="1" scenarios="1"/>
  <mergeCells count="2">
    <mergeCell ref="A31:A35"/>
    <mergeCell ref="A37:A41"/>
  </mergeCells>
  <conditionalFormatting sqref="C2:C29">
    <cfRule type="cellIs" dxfId="1" priority="3" operator="lessThan">
      <formula>2</formula>
    </cfRule>
  </conditionalFormatting>
  <conditionalFormatting sqref="C3:C6 C8:C9 C11:C12 C16 C18:C19 C21 C25:C28">
    <cfRule type="cellIs" dxfId="0" priority="2" operator="lessThan">
      <formula>3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C7" sqref="C7"/>
    </sheetView>
  </sheetViews>
  <sheetFormatPr baseColWidth="10" defaultRowHeight="15.75" x14ac:dyDescent="0.25"/>
  <sheetData>
    <row r="1" spans="1:2" x14ac:dyDescent="0.25">
      <c r="A1" s="1" t="s">
        <v>25</v>
      </c>
    </row>
    <row r="2" spans="1:2" x14ac:dyDescent="0.25">
      <c r="A2" t="s">
        <v>26</v>
      </c>
      <c r="B2" s="50" t="s">
        <v>60</v>
      </c>
    </row>
    <row r="3" spans="1:2" x14ac:dyDescent="0.25">
      <c r="A3" t="s">
        <v>27</v>
      </c>
      <c r="B3" s="50" t="s">
        <v>61</v>
      </c>
    </row>
    <row r="4" spans="1:2" x14ac:dyDescent="0.25">
      <c r="A4" t="s">
        <v>28</v>
      </c>
      <c r="B4" s="50" t="s">
        <v>62</v>
      </c>
    </row>
    <row r="5" spans="1:2" x14ac:dyDescent="0.25">
      <c r="A5" t="s">
        <v>29</v>
      </c>
      <c r="B5" s="50" t="s">
        <v>63</v>
      </c>
    </row>
    <row r="6" spans="1:2" x14ac:dyDescent="0.25">
      <c r="A6" t="s">
        <v>30</v>
      </c>
      <c r="B6" s="50" t="s">
        <v>64</v>
      </c>
    </row>
  </sheetData>
  <sheetProtection algorithmName="SHA-512" hashValue="DJJWtSKRHYU70+nR7DiwBMASuUY2L4AwergNO1mfcz0eZOTlwtjOoDAoI3XlnywLaCRucR6j4MOn25DUivtofg==" saltValue="QhMP1GE2+8TuQSvNOy4DK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Matriz_autoevaluacion</vt:lpstr>
      <vt:lpstr>Resultados_Grafico</vt:lpstr>
      <vt:lpstr>Combo</vt:lpstr>
      <vt:lpstr>Matriz_autoevaluacion!Área_de_impresión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Thureau</dc:creator>
  <cp:lastModifiedBy>roberto</cp:lastModifiedBy>
  <cp:lastPrinted>2016-05-24T22:09:57Z</cp:lastPrinted>
  <dcterms:created xsi:type="dcterms:W3CDTF">2016-03-09T12:13:39Z</dcterms:created>
  <dcterms:modified xsi:type="dcterms:W3CDTF">2018-05-22T10:49:16Z</dcterms:modified>
</cp:coreProperties>
</file>